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mi\Documents\D\ASOMURA\2020- 2018000040043 rigido\correspondencia\COnsulta Secretaria Tec\Solicitud de adicion de recursos\09-02-2022\2. Anexos\"/>
    </mc:Choice>
  </mc:AlternateContent>
  <xr:revisionPtr revIDLastSave="0" documentId="13_ncr:1_{DEC09EFB-74BF-4708-BA57-B98C5D7D6ABE}" xr6:coauthVersionLast="47" xr6:coauthVersionMax="47" xr10:uidLastSave="{00000000-0000-0000-0000-000000000000}"/>
  <bookViews>
    <workbookView xWindow="-108" yWindow="-108" windowWidth="23256" windowHeight="12576" xr2:uid="{BF545EFB-0BF9-4E6B-B849-6707CC6788E1}"/>
  </bookViews>
  <sheets>
    <sheet name="Hoja1" sheetId="2" r:id="rId1"/>
  </sheets>
  <definedNames>
    <definedName name="_xlnm.Print_Area" localSheetId="0">Hoja1!$B$1:$K$56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" l="1"/>
  <c r="K9" i="2" l="1"/>
  <c r="K36" i="2" l="1"/>
  <c r="I20" i="2"/>
  <c r="K14" i="2" l="1"/>
  <c r="K15" i="2"/>
  <c r="K16" i="2"/>
  <c r="K10" i="2" l="1"/>
  <c r="K11" i="2"/>
  <c r="K12" i="2"/>
  <c r="K13" i="2"/>
  <c r="K17" i="2"/>
  <c r="K18" i="2"/>
  <c r="K19" i="2"/>
  <c r="J20" i="2" l="1"/>
  <c r="E43" i="2" s="1"/>
  <c r="H20" i="2"/>
  <c r="C43" i="2" s="1"/>
  <c r="J39" i="2"/>
  <c r="H39" i="2"/>
  <c r="K38" i="2"/>
  <c r="K37" i="2"/>
  <c r="K20" i="2" l="1"/>
  <c r="K39" i="2"/>
  <c r="J43" i="2" l="1"/>
  <c r="G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Duque G</author>
  </authors>
  <commentList>
    <comment ref="B6" authorId="0" shapeId="0" xr:uid="{105606AC-0309-46F6-B950-EA2788F04B88}">
      <text>
        <r>
          <rPr>
            <b/>
            <sz val="9"/>
            <color indexed="81"/>
            <rFont val="Tahoma"/>
            <family val="2"/>
          </rPr>
          <t>Elegir Item a ajustar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<sst xmlns="http://schemas.openxmlformats.org/spreadsheetml/2006/main" count="69" uniqueCount="63">
  <si>
    <t>Actividad</t>
  </si>
  <si>
    <t>Costo inicial</t>
  </si>
  <si>
    <t>Costo ajustado</t>
  </si>
  <si>
    <t>Cambio en el costo</t>
  </si>
  <si>
    <t>Totales</t>
  </si>
  <si>
    <t>Código BPIN:</t>
  </si>
  <si>
    <t>Nombre del Proyecto:</t>
  </si>
  <si>
    <t>Entidad designada como ejecutora:</t>
  </si>
  <si>
    <t>Ha sido expedido el acto administrativo de apertura del proceso de selección o el acto administrativo unilateral que decreta el gasto con cargo a los recursos del proyecto</t>
  </si>
  <si>
    <t>Anexo. Guía para la identificación de trámites</t>
  </si>
  <si>
    <t>Aumento o disminución del costo de las actividades existentes</t>
  </si>
  <si>
    <t xml:space="preserve">
Inclusión de nuevas actividades que no fueron previstas en el presupuesto aprobado.</t>
  </si>
  <si>
    <t>Ampliación en el horizonte de ejecución del proyecto</t>
  </si>
  <si>
    <t>Año Final MGA</t>
  </si>
  <si>
    <t>Año Final Ajustado</t>
  </si>
  <si>
    <t>Número de años en los que se amplia</t>
  </si>
  <si>
    <t>Aumento o disminución de las metas de indicadores de producto principales y secundarios</t>
  </si>
  <si>
    <t>Objetivo Específico</t>
  </si>
  <si>
    <t>Producto</t>
  </si>
  <si>
    <t>Indicador de Producto</t>
  </si>
  <si>
    <t>Unidad</t>
  </si>
  <si>
    <t>Año</t>
  </si>
  <si>
    <t>Meta inicial</t>
  </si>
  <si>
    <t>Meta ajustada</t>
  </si>
  <si>
    <t>Cambio en la meta</t>
  </si>
  <si>
    <t>Inclusión o cambio de fuentes SGR.</t>
  </si>
  <si>
    <t>Como resultado del ajuste en el costo de las actividades, el nuevo valor del proyecto es:</t>
  </si>
  <si>
    <t>Valor total del proyecto</t>
  </si>
  <si>
    <t>Valor inicial 
(en pesos $)</t>
  </si>
  <si>
    <t>Valor ajustado
(en pesos $)</t>
  </si>
  <si>
    <t>Cambio en el valor del proyecto 
(en pesos)</t>
  </si>
  <si>
    <t>Cambio en el valor del proyecto 
(en porcentaje)</t>
  </si>
  <si>
    <t>Tipo Entidad</t>
  </si>
  <si>
    <t>Entidad</t>
  </si>
  <si>
    <t>Tipo Recurso</t>
  </si>
  <si>
    <t>Valor inicial</t>
  </si>
  <si>
    <t>Valor ajustado</t>
  </si>
  <si>
    <t>Cambio en el valor</t>
  </si>
  <si>
    <t xml:space="preserve"> Cambio de ejecutor</t>
  </si>
  <si>
    <t>Ejecutor designado</t>
  </si>
  <si>
    <t>NIT</t>
  </si>
  <si>
    <t>Nuevo ejecutor propuesto</t>
  </si>
  <si>
    <t>MEJORAMIENTO DE VÍAS TERCIARIAS DE LOS MUNICIPIOS DEL URABÁ, ANTIOQUIA</t>
  </si>
  <si>
    <t>Asociación de Municipios del Urabá Antioqueño ASOMURA</t>
  </si>
  <si>
    <t>SI</t>
  </si>
  <si>
    <t>[2263969] Implementar el mejoramiento de vías terciarias para la estructura de pavimento</t>
  </si>
  <si>
    <t>[2263970] CONSTRUIR OBRAS DE DRENAJE</t>
  </si>
  <si>
    <t>[2263971] Instalar Señalización</t>
  </si>
  <si>
    <t>[2263972] DEMOLER ESTRUCTURAS EXISTENTES</t>
  </si>
  <si>
    <t>[2263973] Implementar Plan de Adaptación a la guía Ambiental</t>
  </si>
  <si>
    <t>[2263974] IMPLEMENTAR PLAN DE MANEJO DE TRANSITO</t>
  </si>
  <si>
    <t>[2263975] Apoyar la Supervisión del contrato</t>
  </si>
  <si>
    <t>[2263976] Realizar la Caracterización vial ( Resolución 1860 de 2013 y 1067 de 2015 del Ministerio de Transporte)</t>
  </si>
  <si>
    <t>1 - Realizar interventoría</t>
  </si>
  <si>
    <t xml:space="preserve"> O- E  Obras extra</t>
  </si>
  <si>
    <t xml:space="preserve">DEPARTAMENTO DE ANTIOQUIA </t>
  </si>
  <si>
    <t xml:space="preserve">GOBERNACION DE ANTIOQUIA </t>
  </si>
  <si>
    <t>PROPIO</t>
  </si>
  <si>
    <t>CARLOS ALBERTO BANGUERO MORENO</t>
  </si>
  <si>
    <t xml:space="preserve">DIRECTOR EJECUTIVO 
</t>
  </si>
  <si>
    <t xml:space="preserve">ASOCIACION DE MUNICIPIOS DEL URABA ANTIOQUEÑO </t>
  </si>
  <si>
    <t>N/A</t>
  </si>
  <si>
    <t>Costo 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</si>
</sst>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_-&quot;$&quot;* #,##0.00_-;\-&quot;$&quot;* #,##0.00_-;_-&quot;$&quot;* &quot;-&quot;??_-;_-@_-"/>
    <numFmt numFmtId="167" formatCode="#,##0.000"/>
    <numFmt numFmtId="173" formatCode="0.000%"/>
  </numFmts>
  <fonts count="12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ont="1"/>
    <xf numFmtId="0" fontId="5" fillId="0" borderId="9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164" fontId="5" fillId="0" borderId="1" xfId="1" applyNumberFormat="1" applyFont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7" fontId="5" fillId="0" borderId="1" xfId="0" applyNumberFormat="1" applyFont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0" fontId="0" fillId="0" borderId="20" xfId="0" applyFont="1" applyBorder="1"/>
    <xf numFmtId="166" fontId="5" fillId="0" borderId="1" xfId="0" applyNumberFormat="1" applyFont="1" applyBorder="1"/>
    <xf numFmtId="0" fontId="5" fillId="0" borderId="22" xfId="0" applyFont="1" applyBorder="1"/>
    <xf numFmtId="0" fontId="5" fillId="0" borderId="0" xfId="0" applyFont="1" applyBorder="1"/>
    <xf numFmtId="0" fontId="5" fillId="0" borderId="23" xfId="0" applyFont="1" applyBorder="1"/>
    <xf numFmtId="0" fontId="5" fillId="0" borderId="22" xfId="0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6" fontId="11" fillId="0" borderId="0" xfId="0" applyNumberFormat="1" applyFont="1" applyBorder="1"/>
    <xf numFmtId="0" fontId="0" fillId="0" borderId="22" xfId="0" applyFont="1" applyBorder="1"/>
    <xf numFmtId="0" fontId="0" fillId="0" borderId="0" xfId="0" applyFont="1" applyBorder="1"/>
    <xf numFmtId="0" fontId="0" fillId="0" borderId="23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26" xfId="0" applyFont="1" applyBorder="1"/>
    <xf numFmtId="166" fontId="5" fillId="0" borderId="0" xfId="0" applyNumberFormat="1" applyFont="1"/>
    <xf numFmtId="0" fontId="10" fillId="3" borderId="1" xfId="0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10" fillId="3" borderId="2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6" fontId="5" fillId="0" borderId="1" xfId="0" applyNumberFormat="1" applyFont="1" applyBorder="1" applyAlignment="1">
      <alignment vertical="center"/>
    </xf>
    <xf numFmtId="6" fontId="11" fillId="0" borderId="1" xfId="0" applyNumberFormat="1" applyFont="1" applyBorder="1"/>
    <xf numFmtId="173" fontId="5" fillId="0" borderId="0" xfId="3" applyNumberFormat="1" applyFont="1"/>
  </cellXfs>
  <cellStyles count="5">
    <cellStyle name="Millares" xfId="1" builtinId="3"/>
    <cellStyle name="Moneda" xfId="2" builtinId="4"/>
    <cellStyle name="Moneda 27" xfId="4" xr:uid="{81947ADC-3994-43FF-ADC7-5BECCF871CEC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CB1D-01D5-4253-82BB-1FE6859FA5FA}">
  <sheetPr>
    <pageSetUpPr fitToPage="1"/>
  </sheetPr>
  <dimension ref="A1:L56"/>
  <sheetViews>
    <sheetView showGridLines="0" tabSelected="1" topLeftCell="A4" zoomScale="90" zoomScaleNormal="90" zoomScaleSheetLayoutView="100" workbookViewId="0">
      <selection activeCell="L20" sqref="L20"/>
    </sheetView>
  </sheetViews>
  <sheetFormatPr baseColWidth="10" defaultColWidth="11" defaultRowHeight="13.8" x14ac:dyDescent="0.25"/>
  <cols>
    <col min="1" max="1" width="8.8984375" style="1" customWidth="1"/>
    <col min="2" max="2" width="38.8984375" style="1" customWidth="1"/>
    <col min="3" max="3" width="12.5" style="1" bestFit="1" customWidth="1"/>
    <col min="4" max="4" width="17.09765625" style="1" bestFit="1" customWidth="1"/>
    <col min="5" max="6" width="11" style="1"/>
    <col min="7" max="7" width="20.69921875" style="1" customWidth="1"/>
    <col min="8" max="8" width="18.8984375" style="1" customWidth="1"/>
    <col min="9" max="9" width="16.5" style="1" customWidth="1"/>
    <col min="10" max="10" width="16.5" style="1" bestFit="1" customWidth="1"/>
    <col min="11" max="11" width="17.09765625" style="1" bestFit="1" customWidth="1"/>
    <col min="12" max="12" width="13.8984375" style="1" bestFit="1" customWidth="1"/>
    <col min="13" max="16384" width="11" style="1"/>
  </cols>
  <sheetData>
    <row r="1" spans="2:11" x14ac:dyDescent="0.25">
      <c r="B1" s="82" t="s">
        <v>9</v>
      </c>
      <c r="C1" s="82"/>
      <c r="D1" s="82"/>
      <c r="E1" s="82"/>
      <c r="F1" s="82"/>
      <c r="G1" s="82"/>
      <c r="H1" s="82"/>
      <c r="I1" s="82"/>
      <c r="J1" s="82"/>
      <c r="K1" s="82"/>
    </row>
    <row r="2" spans="2:11" ht="14.4" thickBot="1" x14ac:dyDescent="0.3"/>
    <row r="3" spans="2:11" s="8" customFormat="1" ht="27.75" customHeight="1" x14ac:dyDescent="0.3">
      <c r="B3" s="3" t="s">
        <v>5</v>
      </c>
      <c r="C3" s="7">
        <v>2018000040043</v>
      </c>
      <c r="D3" s="4" t="s">
        <v>6</v>
      </c>
      <c r="E3" s="79" t="s">
        <v>42</v>
      </c>
      <c r="F3" s="80"/>
      <c r="G3" s="80"/>
      <c r="H3" s="80"/>
      <c r="I3" s="80"/>
      <c r="J3" s="80"/>
      <c r="K3" s="81"/>
    </row>
    <row r="4" spans="2:11" s="8" customFormat="1" ht="55.5" customHeight="1" thickBot="1" x14ac:dyDescent="0.35">
      <c r="B4" s="83" t="s">
        <v>7</v>
      </c>
      <c r="C4" s="84"/>
      <c r="D4" s="85" t="s">
        <v>43</v>
      </c>
      <c r="E4" s="85"/>
      <c r="F4" s="85"/>
      <c r="G4" s="76" t="s">
        <v>8</v>
      </c>
      <c r="H4" s="77"/>
      <c r="I4" s="77"/>
      <c r="J4" s="78"/>
      <c r="K4" s="2" t="s">
        <v>44</v>
      </c>
    </row>
    <row r="5" spans="2:11" s="8" customFormat="1" ht="13.2" x14ac:dyDescent="0.3"/>
    <row r="6" spans="2:11" s="8" customFormat="1" ht="13.2" x14ac:dyDescent="0.3">
      <c r="B6" s="64" t="s">
        <v>10</v>
      </c>
      <c r="C6" s="65"/>
      <c r="D6" s="65"/>
      <c r="E6" s="65"/>
      <c r="F6" s="65"/>
      <c r="G6" s="65"/>
      <c r="H6" s="65"/>
      <c r="I6" s="65"/>
      <c r="J6" s="65"/>
      <c r="K6" s="66"/>
    </row>
    <row r="7" spans="2:11" s="8" customFormat="1" ht="13.2" x14ac:dyDescent="0.3">
      <c r="B7" s="74" t="s">
        <v>11</v>
      </c>
      <c r="C7" s="75"/>
      <c r="D7" s="75"/>
      <c r="E7" s="75"/>
      <c r="F7" s="75"/>
      <c r="G7" s="75"/>
      <c r="H7" s="75"/>
      <c r="I7" s="75"/>
      <c r="J7" s="75"/>
      <c r="K7" s="75"/>
    </row>
    <row r="8" spans="2:11" s="8" customFormat="1" ht="13.2" x14ac:dyDescent="0.3">
      <c r="B8" s="70" t="s">
        <v>0</v>
      </c>
      <c r="C8" s="72"/>
      <c r="D8" s="72"/>
      <c r="E8" s="72"/>
      <c r="F8" s="72"/>
      <c r="G8" s="71"/>
      <c r="H8" s="28" t="s">
        <v>1</v>
      </c>
      <c r="I8" s="53" t="s">
        <v>62</v>
      </c>
      <c r="J8" s="27" t="s">
        <v>2</v>
      </c>
      <c r="K8" s="27" t="s">
        <v>3</v>
      </c>
    </row>
    <row r="9" spans="2:11" s="8" customFormat="1" ht="12.6" customHeight="1" x14ac:dyDescent="0.3">
      <c r="B9" s="54" t="s">
        <v>45</v>
      </c>
      <c r="C9" s="55"/>
      <c r="D9" s="55"/>
      <c r="E9" s="55"/>
      <c r="F9" s="55"/>
      <c r="G9" s="56"/>
      <c r="H9" s="33">
        <v>21111589239</v>
      </c>
      <c r="I9" s="100">
        <v>21109626359</v>
      </c>
      <c r="J9" s="33">
        <v>20672701278</v>
      </c>
      <c r="K9" s="34">
        <f>+J9-H9</f>
        <v>-438887961</v>
      </c>
    </row>
    <row r="10" spans="2:11" s="8" customFormat="1" ht="13.2" x14ac:dyDescent="0.3">
      <c r="B10" s="54" t="s">
        <v>46</v>
      </c>
      <c r="C10" s="55"/>
      <c r="D10" s="55"/>
      <c r="E10" s="55"/>
      <c r="F10" s="55"/>
      <c r="G10" s="56"/>
      <c r="H10" s="33">
        <v>2683076148</v>
      </c>
      <c r="I10" s="100">
        <v>2682469567</v>
      </c>
      <c r="J10" s="33">
        <v>2379260541</v>
      </c>
      <c r="K10" s="34">
        <f t="shared" ref="K9:K19" si="0">+J10-H10</f>
        <v>-303815607</v>
      </c>
    </row>
    <row r="11" spans="2:11" s="8" customFormat="1" ht="13.2" x14ac:dyDescent="0.3">
      <c r="B11" s="54" t="s">
        <v>47</v>
      </c>
      <c r="C11" s="55"/>
      <c r="D11" s="55"/>
      <c r="E11" s="55"/>
      <c r="F11" s="55"/>
      <c r="G11" s="56"/>
      <c r="H11" s="33">
        <v>170301967</v>
      </c>
      <c r="I11" s="100">
        <v>170301424</v>
      </c>
      <c r="J11" s="33">
        <v>166664742</v>
      </c>
      <c r="K11" s="34">
        <f t="shared" si="0"/>
        <v>-3637225</v>
      </c>
    </row>
    <row r="12" spans="2:11" s="8" customFormat="1" ht="13.2" x14ac:dyDescent="0.3">
      <c r="B12" s="54" t="s">
        <v>48</v>
      </c>
      <c r="C12" s="55"/>
      <c r="D12" s="55"/>
      <c r="E12" s="55"/>
      <c r="F12" s="55"/>
      <c r="G12" s="56"/>
      <c r="H12" s="33">
        <v>1853896</v>
      </c>
      <c r="I12" s="100">
        <v>1680538</v>
      </c>
      <c r="J12" s="33">
        <v>1680538</v>
      </c>
      <c r="K12" s="34">
        <f t="shared" si="0"/>
        <v>-173358</v>
      </c>
    </row>
    <row r="13" spans="2:11" s="8" customFormat="1" ht="13.2" x14ac:dyDescent="0.3">
      <c r="B13" s="54" t="s">
        <v>49</v>
      </c>
      <c r="C13" s="55"/>
      <c r="D13" s="55"/>
      <c r="E13" s="55"/>
      <c r="F13" s="55"/>
      <c r="G13" s="56"/>
      <c r="H13" s="33">
        <v>263719985</v>
      </c>
      <c r="I13" s="100">
        <v>263719985</v>
      </c>
      <c r="J13" s="33">
        <v>251804085</v>
      </c>
      <c r="K13" s="34">
        <f t="shared" si="0"/>
        <v>-11915900</v>
      </c>
    </row>
    <row r="14" spans="2:11" s="8" customFormat="1" ht="13.2" x14ac:dyDescent="0.3">
      <c r="B14" s="54" t="s">
        <v>50</v>
      </c>
      <c r="C14" s="55"/>
      <c r="D14" s="55"/>
      <c r="E14" s="55"/>
      <c r="F14" s="55"/>
      <c r="G14" s="56"/>
      <c r="H14" s="33">
        <v>268494001</v>
      </c>
      <c r="I14" s="100">
        <v>268494001</v>
      </c>
      <c r="J14" s="33">
        <v>256362388</v>
      </c>
      <c r="K14" s="34">
        <f t="shared" si="0"/>
        <v>-12131613</v>
      </c>
    </row>
    <row r="15" spans="2:11" s="8" customFormat="1" ht="13.2" x14ac:dyDescent="0.3">
      <c r="B15" s="54" t="s">
        <v>51</v>
      </c>
      <c r="C15" s="55"/>
      <c r="D15" s="55"/>
      <c r="E15" s="55"/>
      <c r="F15" s="55"/>
      <c r="G15" s="56"/>
      <c r="H15" s="33">
        <v>121352955</v>
      </c>
      <c r="I15" s="33">
        <v>121352955</v>
      </c>
      <c r="J15" s="33">
        <v>121352955</v>
      </c>
      <c r="K15" s="34">
        <f t="shared" si="0"/>
        <v>0</v>
      </c>
    </row>
    <row r="16" spans="2:11" s="8" customFormat="1" ht="13.2" x14ac:dyDescent="0.3">
      <c r="B16" s="54" t="s">
        <v>52</v>
      </c>
      <c r="C16" s="55"/>
      <c r="D16" s="55"/>
      <c r="E16" s="55"/>
      <c r="F16" s="55"/>
      <c r="G16" s="56"/>
      <c r="H16" s="33">
        <v>77439880</v>
      </c>
      <c r="I16" s="100">
        <v>77439880</v>
      </c>
      <c r="J16" s="33">
        <v>77439880</v>
      </c>
      <c r="K16" s="34">
        <f t="shared" si="0"/>
        <v>0</v>
      </c>
    </row>
    <row r="17" spans="1:12" s="8" customFormat="1" ht="13.2" x14ac:dyDescent="0.3">
      <c r="B17" s="54" t="s">
        <v>53</v>
      </c>
      <c r="C17" s="55"/>
      <c r="D17" s="55"/>
      <c r="E17" s="55"/>
      <c r="F17" s="55"/>
      <c r="G17" s="56"/>
      <c r="H17" s="33">
        <v>1831296154</v>
      </c>
      <c r="I17" s="100">
        <v>1831296154</v>
      </c>
      <c r="J17" s="37">
        <v>2377717764</v>
      </c>
      <c r="K17" s="34">
        <f t="shared" si="0"/>
        <v>546421610</v>
      </c>
    </row>
    <row r="18" spans="1:12" s="8" customFormat="1" ht="13.2" x14ac:dyDescent="0.3">
      <c r="B18" s="54" t="s">
        <v>54</v>
      </c>
      <c r="C18" s="55"/>
      <c r="D18" s="55"/>
      <c r="E18" s="55"/>
      <c r="F18" s="55"/>
      <c r="G18" s="56"/>
      <c r="H18" s="33">
        <v>0</v>
      </c>
      <c r="I18" s="100">
        <v>0</v>
      </c>
      <c r="J18" s="50">
        <v>399140054</v>
      </c>
      <c r="K18" s="34">
        <f t="shared" si="0"/>
        <v>399140054</v>
      </c>
    </row>
    <row r="19" spans="1:12" s="8" customFormat="1" ht="13.2" x14ac:dyDescent="0.3">
      <c r="A19" s="9"/>
      <c r="B19" s="29"/>
      <c r="C19" s="30"/>
      <c r="D19" s="30"/>
      <c r="E19" s="30"/>
      <c r="F19" s="30"/>
      <c r="G19" s="31"/>
      <c r="H19" s="5"/>
      <c r="I19" s="5"/>
      <c r="J19" s="5"/>
      <c r="K19" s="5">
        <f t="shared" si="0"/>
        <v>0</v>
      </c>
    </row>
    <row r="20" spans="1:12" s="8" customFormat="1" ht="13.2" x14ac:dyDescent="0.3">
      <c r="B20" s="61" t="s">
        <v>4</v>
      </c>
      <c r="C20" s="62"/>
      <c r="D20" s="62"/>
      <c r="E20" s="62"/>
      <c r="F20" s="62"/>
      <c r="G20" s="63"/>
      <c r="H20" s="10">
        <f>SUM(H9:H19)</f>
        <v>26529124225</v>
      </c>
      <c r="I20" s="10">
        <f>SUM(I9:I19)</f>
        <v>26526380863</v>
      </c>
      <c r="J20" s="10">
        <f>SUM(J9:J19)</f>
        <v>26704124225</v>
      </c>
      <c r="K20" s="5">
        <f>J20-H20</f>
        <v>175000000</v>
      </c>
      <c r="L20" s="102">
        <f>+K20/H20</f>
        <v>6.5965238247513236E-3</v>
      </c>
    </row>
    <row r="21" spans="1:12" s="8" customFormat="1" ht="13.2" x14ac:dyDescent="0.3">
      <c r="B21" s="23"/>
      <c r="C21" s="22"/>
      <c r="D21" s="22"/>
      <c r="E21" s="22"/>
      <c r="F21" s="22"/>
      <c r="G21" s="22"/>
      <c r="H21" s="20"/>
      <c r="I21" s="20"/>
      <c r="J21" s="20"/>
      <c r="K21" s="21"/>
    </row>
    <row r="22" spans="1:12" s="8" customFormat="1" ht="16.5" customHeight="1" x14ac:dyDescent="0.3">
      <c r="A22"/>
      <c r="B22" s="64" t="s">
        <v>12</v>
      </c>
      <c r="C22" s="65"/>
      <c r="D22" s="65"/>
      <c r="E22" s="65"/>
      <c r="F22" s="65"/>
      <c r="G22" s="65"/>
      <c r="H22" s="65"/>
      <c r="I22" s="65"/>
      <c r="J22" s="65"/>
      <c r="K22" s="66"/>
    </row>
    <row r="23" spans="1:12" s="8" customFormat="1" ht="16.5" customHeight="1" x14ac:dyDescent="0.3">
      <c r="B23" s="68" t="s">
        <v>13</v>
      </c>
      <c r="C23" s="68"/>
      <c r="D23" s="68"/>
      <c r="E23" s="68" t="s">
        <v>14</v>
      </c>
      <c r="F23" s="68"/>
      <c r="G23" s="68"/>
      <c r="H23" s="73" t="s">
        <v>15</v>
      </c>
      <c r="I23" s="73"/>
      <c r="J23" s="73"/>
      <c r="K23" s="73"/>
    </row>
    <row r="24" spans="1:12" s="8" customFormat="1" ht="13.2" x14ac:dyDescent="0.3">
      <c r="B24" s="69">
        <v>2022</v>
      </c>
      <c r="C24" s="69"/>
      <c r="D24" s="69"/>
      <c r="E24" s="67">
        <v>2022</v>
      </c>
      <c r="F24" s="67"/>
      <c r="G24" s="67"/>
      <c r="H24" s="67"/>
      <c r="I24" s="67"/>
      <c r="J24" s="67"/>
      <c r="K24" s="67"/>
    </row>
    <row r="25" spans="1:12" s="8" customFormat="1" ht="13.2" x14ac:dyDescent="0.3">
      <c r="B25" s="38"/>
      <c r="C25" s="39"/>
      <c r="D25" s="39"/>
      <c r="E25" s="39"/>
      <c r="F25" s="39"/>
      <c r="G25" s="39"/>
      <c r="H25" s="39"/>
      <c r="I25" s="39"/>
      <c r="J25" s="39"/>
      <c r="K25" s="40"/>
    </row>
    <row r="26" spans="1:12" s="8" customFormat="1" ht="13.2" x14ac:dyDescent="0.3">
      <c r="B26" s="38"/>
      <c r="C26" s="39"/>
      <c r="D26" s="39"/>
      <c r="E26" s="39"/>
      <c r="F26" s="39"/>
      <c r="G26" s="39"/>
      <c r="H26" s="39"/>
      <c r="I26" s="39"/>
      <c r="J26" s="39"/>
      <c r="K26" s="40"/>
    </row>
    <row r="27" spans="1:12" s="8" customFormat="1" ht="13.2" x14ac:dyDescent="0.3">
      <c r="B27" s="64" t="s">
        <v>16</v>
      </c>
      <c r="C27" s="65"/>
      <c r="D27" s="65"/>
      <c r="E27" s="65"/>
      <c r="F27" s="65"/>
      <c r="G27" s="65"/>
      <c r="H27" s="65"/>
      <c r="I27" s="65"/>
      <c r="J27" s="65"/>
      <c r="K27" s="66"/>
    </row>
    <row r="28" spans="1:12" s="8" customFormat="1" ht="22.8" x14ac:dyDescent="0.3">
      <c r="B28" s="11" t="s">
        <v>17</v>
      </c>
      <c r="C28" s="70" t="s">
        <v>18</v>
      </c>
      <c r="D28" s="71"/>
      <c r="E28" s="12" t="s">
        <v>19</v>
      </c>
      <c r="F28" s="28" t="s">
        <v>20</v>
      </c>
      <c r="G28" s="24" t="s">
        <v>21</v>
      </c>
      <c r="H28" s="28" t="s">
        <v>22</v>
      </c>
      <c r="I28" s="53"/>
      <c r="J28" s="27" t="s">
        <v>23</v>
      </c>
      <c r="K28" s="27" t="s">
        <v>24</v>
      </c>
    </row>
    <row r="29" spans="1:12" s="8" customFormat="1" ht="13.2" x14ac:dyDescent="0.3">
      <c r="B29" s="13"/>
      <c r="C29" s="69"/>
      <c r="D29" s="69"/>
      <c r="E29" s="14"/>
      <c r="F29" s="14"/>
      <c r="G29" s="26"/>
      <c r="H29" s="14"/>
      <c r="I29" s="14"/>
      <c r="J29" s="35"/>
      <c r="K29" s="32"/>
    </row>
    <row r="30" spans="1:12" s="8" customFormat="1" ht="13.2" x14ac:dyDescent="0.3">
      <c r="B30" s="13"/>
      <c r="C30" s="69"/>
      <c r="D30" s="69"/>
      <c r="E30" s="14"/>
      <c r="F30" s="14"/>
      <c r="G30" s="14"/>
      <c r="H30" s="15"/>
      <c r="I30" s="15"/>
      <c r="J30" s="15"/>
      <c r="K30" s="15"/>
    </row>
    <row r="31" spans="1:12" s="8" customFormat="1" ht="13.2" x14ac:dyDescent="0.3">
      <c r="B31" s="13"/>
      <c r="C31" s="69"/>
      <c r="D31" s="69"/>
      <c r="E31" s="14"/>
      <c r="F31" s="14"/>
      <c r="G31" s="14"/>
      <c r="H31" s="15"/>
      <c r="I31" s="15"/>
      <c r="J31" s="15"/>
      <c r="K31" s="15"/>
    </row>
    <row r="32" spans="1:12" s="8" customFormat="1" ht="13.2" x14ac:dyDescent="0.3">
      <c r="B32" s="41"/>
      <c r="C32" s="17"/>
      <c r="D32" s="17"/>
      <c r="E32" s="16"/>
      <c r="F32" s="16"/>
      <c r="G32" s="16"/>
      <c r="H32" s="18"/>
      <c r="I32" s="18"/>
      <c r="J32" s="18"/>
      <c r="K32" s="42"/>
    </row>
    <row r="33" spans="2:11" s="8" customFormat="1" ht="13.2" x14ac:dyDescent="0.3">
      <c r="B33" s="38"/>
      <c r="C33" s="39"/>
      <c r="D33" s="39"/>
      <c r="E33" s="39"/>
      <c r="F33" s="39"/>
      <c r="G33" s="39"/>
      <c r="H33" s="39"/>
      <c r="I33" s="39"/>
      <c r="J33" s="39"/>
      <c r="K33" s="40"/>
    </row>
    <row r="34" spans="2:11" s="8" customFormat="1" ht="13.2" x14ac:dyDescent="0.3">
      <c r="B34" s="64" t="s">
        <v>25</v>
      </c>
      <c r="C34" s="65"/>
      <c r="D34" s="65"/>
      <c r="E34" s="65"/>
      <c r="F34" s="65"/>
      <c r="G34" s="65"/>
      <c r="H34" s="65"/>
      <c r="I34" s="65"/>
      <c r="J34" s="65"/>
      <c r="K34" s="66"/>
    </row>
    <row r="35" spans="2:11" s="8" customFormat="1" ht="13.2" x14ac:dyDescent="0.3">
      <c r="B35" s="19" t="s">
        <v>32</v>
      </c>
      <c r="C35" s="70" t="s">
        <v>33</v>
      </c>
      <c r="D35" s="71"/>
      <c r="E35" s="68" t="s">
        <v>34</v>
      </c>
      <c r="F35" s="68"/>
      <c r="G35" s="28" t="s">
        <v>21</v>
      </c>
      <c r="H35" s="28" t="s">
        <v>35</v>
      </c>
      <c r="I35" s="53"/>
      <c r="J35" s="27" t="s">
        <v>36</v>
      </c>
      <c r="K35" s="27" t="s">
        <v>37</v>
      </c>
    </row>
    <row r="36" spans="2:11" s="8" customFormat="1" x14ac:dyDescent="0.3">
      <c r="B36" s="14" t="s">
        <v>55</v>
      </c>
      <c r="C36" s="89" t="s">
        <v>56</v>
      </c>
      <c r="D36" s="90"/>
      <c r="E36" s="69" t="s">
        <v>57</v>
      </c>
      <c r="F36" s="69"/>
      <c r="G36" s="26">
        <v>2021</v>
      </c>
      <c r="H36" s="101">
        <v>1831296154</v>
      </c>
      <c r="I36" s="43"/>
      <c r="J36" s="5">
        <v>2006296154</v>
      </c>
      <c r="K36" s="5">
        <f>J36-H36</f>
        <v>175000000</v>
      </c>
    </row>
    <row r="37" spans="2:11" s="8" customFormat="1" ht="13.2" x14ac:dyDescent="0.3">
      <c r="B37" s="14"/>
      <c r="C37" s="89"/>
      <c r="D37" s="90"/>
      <c r="E37" s="69"/>
      <c r="F37" s="69"/>
      <c r="G37" s="26"/>
      <c r="H37" s="5"/>
      <c r="I37" s="5"/>
      <c r="J37" s="5"/>
      <c r="K37" s="5">
        <f t="shared" ref="K37:K38" si="1">J37-H37</f>
        <v>0</v>
      </c>
    </row>
    <row r="38" spans="2:11" s="8" customFormat="1" ht="13.2" x14ac:dyDescent="0.3">
      <c r="B38" s="14"/>
      <c r="C38" s="89"/>
      <c r="D38" s="90"/>
      <c r="E38" s="89"/>
      <c r="F38" s="90"/>
      <c r="G38" s="26"/>
      <c r="H38" s="5"/>
      <c r="I38" s="5"/>
      <c r="J38" s="5"/>
      <c r="K38" s="5">
        <f t="shared" si="1"/>
        <v>0</v>
      </c>
    </row>
    <row r="39" spans="2:11" s="8" customFormat="1" ht="13.2" x14ac:dyDescent="0.3">
      <c r="B39" s="70" t="s">
        <v>4</v>
      </c>
      <c r="C39" s="72"/>
      <c r="D39" s="72"/>
      <c r="E39" s="72"/>
      <c r="F39" s="72"/>
      <c r="G39" s="71"/>
      <c r="H39" s="10">
        <f>SUM(H36:H38)</f>
        <v>1831296154</v>
      </c>
      <c r="I39" s="10"/>
      <c r="J39" s="10">
        <f>SUM(J36:J38)</f>
        <v>2006296154</v>
      </c>
      <c r="K39" s="5">
        <f>J39-H39</f>
        <v>175000000</v>
      </c>
    </row>
    <row r="40" spans="2:11" ht="6.75" customHeight="1" x14ac:dyDescent="0.25">
      <c r="B40" s="44"/>
      <c r="C40" s="45"/>
      <c r="D40" s="45"/>
      <c r="E40" s="45"/>
      <c r="F40" s="45"/>
      <c r="G40" s="45"/>
      <c r="H40" s="45"/>
      <c r="I40" s="45"/>
      <c r="J40" s="45"/>
      <c r="K40" s="46"/>
    </row>
    <row r="41" spans="2:11" ht="16.5" customHeight="1" x14ac:dyDescent="0.25">
      <c r="B41" s="86" t="s">
        <v>26</v>
      </c>
      <c r="C41" s="86"/>
      <c r="D41" s="86"/>
      <c r="E41" s="86"/>
      <c r="F41" s="86"/>
      <c r="G41" s="86"/>
      <c r="H41" s="86"/>
      <c r="I41" s="86"/>
      <c r="J41" s="86"/>
      <c r="K41" s="86"/>
    </row>
    <row r="42" spans="2:11" ht="30.75" customHeight="1" x14ac:dyDescent="0.25">
      <c r="B42" s="87" t="s">
        <v>27</v>
      </c>
      <c r="C42" s="73" t="s">
        <v>28</v>
      </c>
      <c r="D42" s="73"/>
      <c r="E42" s="73" t="s">
        <v>29</v>
      </c>
      <c r="F42" s="73"/>
      <c r="G42" s="73" t="s">
        <v>30</v>
      </c>
      <c r="H42" s="73"/>
      <c r="I42" s="51"/>
      <c r="J42" s="73" t="s">
        <v>31</v>
      </c>
      <c r="K42" s="73"/>
    </row>
    <row r="43" spans="2:11" x14ac:dyDescent="0.25">
      <c r="B43" s="88"/>
      <c r="C43" s="94">
        <f>+H20</f>
        <v>26529124225</v>
      </c>
      <c r="D43" s="94"/>
      <c r="E43" s="94">
        <f>+J20</f>
        <v>26704124225</v>
      </c>
      <c r="F43" s="94"/>
      <c r="G43" s="95">
        <f>E43-C43</f>
        <v>175000000</v>
      </c>
      <c r="H43" s="95"/>
      <c r="I43" s="52"/>
      <c r="J43" s="96">
        <f>IFERROR((E43/C43)-1,0)</f>
        <v>6.5965238247513991E-3</v>
      </c>
      <c r="K43" s="96"/>
    </row>
    <row r="44" spans="2:11" x14ac:dyDescent="0.25">
      <c r="B44" s="44"/>
      <c r="C44" s="45"/>
      <c r="D44" s="45"/>
      <c r="E44" s="45"/>
      <c r="F44" s="45"/>
      <c r="G44" s="45"/>
      <c r="H44" s="45"/>
      <c r="I44" s="45"/>
      <c r="J44" s="45"/>
      <c r="K44" s="46"/>
    </row>
    <row r="45" spans="2:11" x14ac:dyDescent="0.25">
      <c r="B45" s="44"/>
      <c r="C45" s="45"/>
      <c r="D45" s="45"/>
      <c r="E45" s="45"/>
      <c r="F45" s="45"/>
      <c r="G45" s="45"/>
      <c r="H45" s="45"/>
      <c r="I45" s="45"/>
      <c r="J45" s="45"/>
      <c r="K45" s="46"/>
    </row>
    <row r="46" spans="2:11" ht="16.5" customHeight="1" x14ac:dyDescent="0.25">
      <c r="B46" s="64" t="s">
        <v>38</v>
      </c>
      <c r="C46" s="65"/>
      <c r="D46" s="65"/>
      <c r="E46" s="65"/>
      <c r="F46" s="65"/>
      <c r="G46" s="65"/>
      <c r="H46" s="65"/>
      <c r="I46" s="65"/>
      <c r="J46" s="65"/>
      <c r="K46" s="66"/>
    </row>
    <row r="47" spans="2:11" ht="14.4" x14ac:dyDescent="0.25">
      <c r="B47" s="93" t="s">
        <v>39</v>
      </c>
      <c r="C47" s="93"/>
      <c r="D47" s="25" t="s">
        <v>40</v>
      </c>
      <c r="E47" s="93" t="s">
        <v>41</v>
      </c>
      <c r="F47" s="93"/>
      <c r="G47" s="93"/>
      <c r="H47" s="93" t="s">
        <v>40</v>
      </c>
      <c r="I47" s="93"/>
      <c r="J47" s="93"/>
      <c r="K47" s="93"/>
    </row>
    <row r="48" spans="2:11" x14ac:dyDescent="0.25">
      <c r="B48" s="91" t="s">
        <v>61</v>
      </c>
      <c r="C48" s="91"/>
      <c r="D48" s="6" t="s">
        <v>61</v>
      </c>
      <c r="E48" s="92" t="s">
        <v>61</v>
      </c>
      <c r="F48" s="92"/>
      <c r="G48" s="92"/>
      <c r="H48" s="92" t="s">
        <v>61</v>
      </c>
      <c r="I48" s="92"/>
      <c r="J48" s="92"/>
      <c r="K48" s="92"/>
    </row>
    <row r="49" spans="2:11" x14ac:dyDescent="0.25">
      <c r="B49" s="44"/>
      <c r="C49" s="45"/>
      <c r="D49" s="45"/>
      <c r="E49" s="45"/>
      <c r="F49" s="45"/>
      <c r="G49" s="45"/>
      <c r="H49" s="45"/>
      <c r="I49" s="45"/>
      <c r="J49" s="45"/>
      <c r="K49" s="46"/>
    </row>
    <row r="50" spans="2:11" x14ac:dyDescent="0.25">
      <c r="B50" s="44"/>
      <c r="C50" s="45"/>
      <c r="D50" s="45"/>
      <c r="E50" s="45"/>
      <c r="F50" s="45"/>
      <c r="G50" s="45"/>
      <c r="H50" s="45"/>
      <c r="I50" s="45"/>
      <c r="J50" s="45"/>
      <c r="K50" s="46"/>
    </row>
    <row r="51" spans="2:11" x14ac:dyDescent="0.25">
      <c r="B51" s="44"/>
      <c r="C51" s="45"/>
      <c r="D51" s="45"/>
      <c r="E51" s="45"/>
      <c r="F51" s="45"/>
      <c r="G51" s="45"/>
      <c r="H51" s="45"/>
      <c r="I51" s="45"/>
      <c r="J51" s="45"/>
      <c r="K51" s="46"/>
    </row>
    <row r="52" spans="2:11" ht="14.4" thickBot="1" x14ac:dyDescent="0.3">
      <c r="B52" s="44"/>
      <c r="C52" s="45"/>
      <c r="D52" s="36"/>
      <c r="E52" s="36"/>
      <c r="F52" s="36"/>
      <c r="G52" s="48"/>
      <c r="H52" s="48"/>
      <c r="I52" s="45"/>
      <c r="J52" s="45"/>
      <c r="K52" s="46"/>
    </row>
    <row r="53" spans="2:11" x14ac:dyDescent="0.25">
      <c r="B53" s="97" t="s">
        <v>58</v>
      </c>
      <c r="C53" s="98"/>
      <c r="D53" s="98"/>
      <c r="E53" s="98"/>
      <c r="F53" s="98"/>
      <c r="G53" s="98"/>
      <c r="H53" s="98"/>
      <c r="I53" s="98"/>
      <c r="J53" s="98"/>
      <c r="K53" s="99"/>
    </row>
    <row r="54" spans="2:11" x14ac:dyDescent="0.25">
      <c r="B54" s="57" t="s">
        <v>59</v>
      </c>
      <c r="C54" s="58"/>
      <c r="D54" s="58"/>
      <c r="E54" s="58"/>
      <c r="F54" s="58"/>
      <c r="G54" s="58"/>
      <c r="H54" s="58"/>
      <c r="I54" s="58"/>
      <c r="J54" s="58"/>
      <c r="K54" s="59"/>
    </row>
    <row r="55" spans="2:11" x14ac:dyDescent="0.25">
      <c r="B55" s="60" t="s">
        <v>60</v>
      </c>
      <c r="C55" s="58"/>
      <c r="D55" s="58"/>
      <c r="E55" s="58"/>
      <c r="F55" s="58"/>
      <c r="G55" s="58"/>
      <c r="H55" s="58"/>
      <c r="I55" s="58"/>
      <c r="J55" s="58"/>
      <c r="K55" s="59"/>
    </row>
    <row r="56" spans="2:11" x14ac:dyDescent="0.25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mergeCells count="61">
    <mergeCell ref="B7:K7"/>
    <mergeCell ref="B53:K53"/>
    <mergeCell ref="E42:F42"/>
    <mergeCell ref="G42:H42"/>
    <mergeCell ref="B6:K6"/>
    <mergeCell ref="B48:C48"/>
    <mergeCell ref="E48:G48"/>
    <mergeCell ref="H48:K48"/>
    <mergeCell ref="B46:K46"/>
    <mergeCell ref="B47:C47"/>
    <mergeCell ref="E47:G47"/>
    <mergeCell ref="H47:K47"/>
    <mergeCell ref="J42:K42"/>
    <mergeCell ref="C43:D43"/>
    <mergeCell ref="E43:F43"/>
    <mergeCell ref="G43:H43"/>
    <mergeCell ref="J43:K43"/>
    <mergeCell ref="C35:D35"/>
    <mergeCell ref="C36:D36"/>
    <mergeCell ref="C42:D42"/>
    <mergeCell ref="B41:K41"/>
    <mergeCell ref="B42:B43"/>
    <mergeCell ref="E37:F37"/>
    <mergeCell ref="E38:F38"/>
    <mergeCell ref="B39:G39"/>
    <mergeCell ref="C37:D37"/>
    <mergeCell ref="C38:D38"/>
    <mergeCell ref="G4:J4"/>
    <mergeCell ref="E3:K3"/>
    <mergeCell ref="B1:K1"/>
    <mergeCell ref="B4:C4"/>
    <mergeCell ref="D4:F4"/>
    <mergeCell ref="B12:G12"/>
    <mergeCell ref="B13:G13"/>
    <mergeCell ref="B17:G17"/>
    <mergeCell ref="B27:K27"/>
    <mergeCell ref="H23:K23"/>
    <mergeCell ref="H24:K24"/>
    <mergeCell ref="E23:G23"/>
    <mergeCell ref="B14:G14"/>
    <mergeCell ref="B15:G15"/>
    <mergeCell ref="B8:G8"/>
    <mergeCell ref="B9:G9"/>
    <mergeCell ref="B10:G10"/>
    <mergeCell ref="B11:G11"/>
    <mergeCell ref="B16:G16"/>
    <mergeCell ref="B18:G18"/>
    <mergeCell ref="B54:K54"/>
    <mergeCell ref="B55:K55"/>
    <mergeCell ref="B20:G20"/>
    <mergeCell ref="B22:K22"/>
    <mergeCell ref="E24:G24"/>
    <mergeCell ref="B23:D23"/>
    <mergeCell ref="B24:D24"/>
    <mergeCell ref="C31:D31"/>
    <mergeCell ref="C28:D28"/>
    <mergeCell ref="C29:D29"/>
    <mergeCell ref="C30:D30"/>
    <mergeCell ref="B34:K34"/>
    <mergeCell ref="E35:F35"/>
    <mergeCell ref="E36:F36"/>
  </mergeCells>
  <pageMargins left="0.51181102362204722" right="0.51181102362204722" top="0.74803149606299213" bottom="0.74803149606299213" header="0.31496062992125984" footer="0.31496062992125984"/>
  <pageSetup scale="4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Duque G</dc:creator>
  <cp:lastModifiedBy>Juan Camilo Rodríguez</cp:lastModifiedBy>
  <cp:lastPrinted>2022-02-12T20:07:43Z</cp:lastPrinted>
  <dcterms:created xsi:type="dcterms:W3CDTF">2021-12-16T14:56:56Z</dcterms:created>
  <dcterms:modified xsi:type="dcterms:W3CDTF">2022-02-13T00:19:39Z</dcterms:modified>
</cp:coreProperties>
</file>